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712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<sst xmlns="http://schemas.openxmlformats.org/spreadsheetml/2006/main" count="83" uniqueCount="58">
  <si>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Nazwa artykułu (wyrobu)</t>
  </si>
  <si>
    <t>J.m.</t>
  </si>
  <si>
    <t>Warunki dodatkowe:</t>
  </si>
  <si>
    <t>Lp.</t>
  </si>
  <si>
    <t>Ilość</t>
  </si>
  <si>
    <t>szt.</t>
  </si>
  <si>
    <t>VAT w %</t>
  </si>
  <si>
    <t>Wartość VAT w zł</t>
  </si>
  <si>
    <t>podpis Wykonawcy</t>
  </si>
  <si>
    <t>…………………..</t>
  </si>
  <si>
    <t>data</t>
  </si>
  <si>
    <t>FORMULARZ CENOWY</t>
  </si>
  <si>
    <t xml:space="preserve">W KOLUMNIE NUMER KATALOGOWY PRODUCENTA WYKONAWCA ZOBOWIĄZANY JEST WPISAĆ NUMER KATALOGOWY KAŻDEGO PRODUKTU STANOWIĄCEGO PRZEDMIOT ZAMÓWIENIA W SPOSÓB UMOŻLIWIAJĄCY IDENTYFIKACJĘ DOSTARCZONEGO TOWARU Z FAKTURĄ </t>
  </si>
  <si>
    <t>Cena jednostkowa netto</t>
  </si>
  <si>
    <t>Cena jednostkowa brutto</t>
  </si>
  <si>
    <t>Wartość netto</t>
  </si>
  <si>
    <t>Nr katalogowy / Nazwa handlowa</t>
  </si>
  <si>
    <t>Wartość brutto</t>
  </si>
  <si>
    <t>Numer sprawy:  72/2018r.</t>
  </si>
  <si>
    <t>Bileterka wjazdowa. Wydaje bilety z kodem kreskowym.</t>
  </si>
  <si>
    <t>Terminal wyjazdowy. Odczytuje bilety i wypuszcza klientów z opłaconymi biletami.</t>
  </si>
  <si>
    <t>Moduł do terminala wyjazdowego z pobieraniem opłat i wydawaniem reszty.</t>
  </si>
  <si>
    <t>Domofon cyfrowy</t>
  </si>
  <si>
    <t>Osłona rurowa urządzenia</t>
  </si>
  <si>
    <t>Czytnik kart zbliżeniowych zasięg do 10cm.</t>
  </si>
  <si>
    <t>Szlaban - komplet. Kolor pomarańczowy</t>
  </si>
  <si>
    <t>Moduł SOS montowany w szlabanie. Służy do otwierania szlabanów uprawnionym służbom za pomocą sygnału akustycznego.</t>
  </si>
  <si>
    <t>Podtrzymanie zasilania systemu i napięcia w szlabanach po zaniku zasilania.</t>
  </si>
  <si>
    <t>Zestaw, komputer - komplet z oprogramowaniem i UPS</t>
  </si>
  <si>
    <t>Skaner (czytnik) biletów z kodem kreskowym</t>
  </si>
  <si>
    <t>Czytnik do komputera do zarządzania kartami zbliżeniowymi</t>
  </si>
  <si>
    <t>Program do kontroli szlabanów</t>
  </si>
  <si>
    <t>Rejestrator video  z dyskiem 1TB</t>
  </si>
  <si>
    <t xml:space="preserve">Kamera </t>
  </si>
  <si>
    <t>Wykonanie pętli indukcyjnych w asfalcie lub w/pod kostką</t>
  </si>
  <si>
    <t>Fundament pod urządzenie</t>
  </si>
  <si>
    <t>Dojazd, montaż, podłączenie, konfiguracja, szkolenie,</t>
  </si>
  <si>
    <t>Telefon IP (moduł odbioru połączeń z domofonów IP)</t>
  </si>
  <si>
    <t>Detektor pętli indukcyjnej + moduł zabezpieczenia i zamknięcia szlabanu po przejechaniu pojazdu</t>
  </si>
  <si>
    <t>Osłona rurowa urządzenia na wjeździe i wyjeździe</t>
  </si>
  <si>
    <t>Podtrzymanie zasilania systemu i napięcia w szlabanach po zaniku zasilania</t>
  </si>
  <si>
    <t>Montaż, podłączenie, konfiguracja, szkolenie</t>
  </si>
  <si>
    <t xml:space="preserve">ZADANIE NR 1 - Zakup 2 szt. szlabanów (wjazdowy i wyjazdowy) z montażem na terenie WSzKzP SP ZOZ w Lublinie Filia w Ełku ul. T.Kościuszki 30 19-300 Ełk </t>
  </si>
  <si>
    <t>Zestaw, komputer - komplet z oprogramowaniem</t>
  </si>
  <si>
    <t>Bileterka wjazdowa - wydaje bilety z kodem kreskowym</t>
  </si>
  <si>
    <t>Terminal wyjazdowy - odczytuje bilety i wypuszcza klientów z opłaconymi biletami</t>
  </si>
  <si>
    <t>Kasa lub moduł do terminala wyjazdowego z pobieraniem opłat i wydawaniem reszty</t>
  </si>
  <si>
    <t>Czytnik pracowniczych kart zbliżeniowych zasięg około 10cm</t>
  </si>
  <si>
    <t>Szlaban elektryczny przeznaczony do intensywnego ruchu - kompletny z ramieniem 4 m. Kolor pomarańczowy</t>
  </si>
  <si>
    <t>Moduł SOS montowany w szlabanie - służy do otwierania szlabanów uprawnionym służbom za pomocą sygnału akustycznego</t>
  </si>
  <si>
    <t>Program do zarządzania kartami pracowniczymi, kasą i kontroli szlabanów</t>
  </si>
  <si>
    <t>Telefon do odbioru połączeń z domofonu przy szlabanie wyjazdowym</t>
  </si>
  <si>
    <t>Domofon cyfrowy przy szlabanie wyjazdowym</t>
  </si>
  <si>
    <t xml:space="preserve">Profesjonalna kamera odporna na warunki atmosferyczne </t>
  </si>
  <si>
    <t>Fundament pod urządzenia</t>
  </si>
  <si>
    <t>WARTOŚĆ BRUTTO SŁOWNIE:  ………………………………………………..00/100 w tym VAT:  ……………………………………... 00/100</t>
  </si>
  <si>
    <r>
      <rPr>
        <b/>
        <u val="single"/>
        <sz val="9"/>
        <rFont val="Arial"/>
        <family val="2"/>
      </rPr>
      <t>Informacje dodatkowe do zakupu i montażu – 2 szt. szlabanów wraz z systemem do obsługi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 szlabany wjazdowy i wyjazdowy (ramie co najmniej 4m, przewidziane na ruch intensywny), montowane w dwóch różnych miejscach, drogi posiadają 5,2 metrów szerokości,
- bileterka przy szlabanie wjazdowym,  oraz czytnik kart pracowniczych, bariera ochronna przed urządzeniem,
- terminal wyjazdowy z domofonem łączącym z kasą parkingu, obsługujący karty pracownicze, oraz kasa przy szlabanie wyjazdowym lub zespolona z terminalem wyjazdowym,  wpłaty-wypłaty co najmniej monety, bariera ochronna przed urządzeniem,
- opłaty będą pobierane i rozliczane w kasie parkingowej, (posiadamy kasę fiskalną do obsłgi płatności) oraz kasa przy szlabanie wyjazdowym - zaproponowana przez firmę wykonawczą
- 2 kamery na wjazd i wyjazd + monitoring
- zasilanie awaryjne w przypadku braku prądu 
</t>
    </r>
    <r>
      <rPr>
        <b/>
        <u val="single"/>
        <sz val="10"/>
        <rFont val="Arial"/>
        <family val="2"/>
      </rPr>
      <t>- doprowadzenie kabli zasilania w energię elektryczną oraz kabli teleinformatycznych przez Zamawiajacego</t>
    </r>
  </si>
  <si>
    <t>Załącznik nr 2 do Zaproszenia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</si>
</sst>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Arial"/>
      <family val="2"/>
    </font>
    <font>
      <b/>
      <i/>
      <u val="single"/>
      <sz val="10"/>
      <name val="Arial CE"/>
      <family val="0"/>
    </font>
    <font>
      <b/>
      <i/>
      <sz val="12"/>
      <name val="Arial"/>
      <family val="2"/>
    </font>
    <font>
      <b/>
      <sz val="10"/>
      <color indexed="8"/>
      <name val="Arial CE"/>
      <family val="0"/>
    </font>
    <font>
      <b/>
      <sz val="9"/>
      <name val="Arial"/>
      <family val="2"/>
    </font>
    <font>
      <b/>
      <i/>
      <sz val="9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6"/>
      <name val="Arial CE"/>
      <family val="0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8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4" fontId="5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50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2" fontId="13" fillId="0" borderId="10" xfId="0" applyNumberFormat="1" applyFont="1" applyFill="1" applyBorder="1" applyAlignment="1">
      <alignment vertical="center"/>
    </xf>
    <xf numFmtId="0" fontId="5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5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0" xfId="0" applyNumberFormat="1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SheetLayoutView="100" zoomScalePageLayoutView="0" workbookViewId="0" topLeftCell="C1">
      <selection activeCell="I1" sqref="I1:K1"/>
    </sheetView>
  </sheetViews>
  <sheetFormatPr defaultColWidth="9.140625" defaultRowHeight="12.75"/>
  <cols>
    <col min="1" max="1" width="5.421875" style="1" customWidth="1"/>
    <col min="2" max="2" width="70.57421875" style="1" customWidth="1"/>
    <col min="3" max="3" width="22.00390625" style="1" customWidth="1"/>
    <col min="4" max="4" width="5.7109375" style="3" customWidth="1"/>
    <col min="5" max="5" width="9.140625" style="4" customWidth="1"/>
    <col min="6" max="6" width="8.8515625" style="1" customWidth="1"/>
    <col min="7" max="7" width="9.140625" style="1" customWidth="1"/>
    <col min="8" max="8" width="12.28125" style="1" customWidth="1"/>
    <col min="9" max="9" width="18.421875" style="28" customWidth="1"/>
    <col min="10" max="10" width="13.8515625" style="1" customWidth="1"/>
    <col min="11" max="11" width="16.8515625" style="1" customWidth="1"/>
    <col min="12" max="16384" width="9.140625" style="1" customWidth="1"/>
  </cols>
  <sheetData>
    <row r="1" spans="1:11" ht="15">
      <c r="A1" s="10"/>
      <c r="B1" s="10"/>
      <c r="C1" s="10"/>
      <c r="D1" s="10"/>
      <c r="E1" s="10"/>
      <c r="F1" s="10"/>
      <c r="G1" s="10"/>
      <c r="H1" s="10"/>
      <c r="I1" s="46" t="s">
        <v>57</v>
      </c>
      <c r="J1" s="46"/>
      <c r="K1" s="46"/>
    </row>
    <row r="2" spans="1:11" ht="15">
      <c r="A2" s="48" t="s">
        <v>18</v>
      </c>
      <c r="B2" s="48"/>
      <c r="C2" s="10"/>
      <c r="D2" s="10"/>
      <c r="E2" s="10"/>
      <c r="F2" s="10"/>
      <c r="G2" s="10"/>
      <c r="H2" s="10"/>
      <c r="I2" s="23"/>
      <c r="J2" s="10"/>
      <c r="K2" s="10"/>
    </row>
    <row r="3" spans="1:11" ht="15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7.75" customHeight="1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3.5" thickBot="1">
      <c r="A5" s="18"/>
      <c r="B5" s="11"/>
      <c r="C5" s="11"/>
      <c r="D5" s="11"/>
      <c r="E5" s="11"/>
      <c r="F5" s="11"/>
      <c r="G5" s="11"/>
      <c r="H5" s="11"/>
      <c r="I5" s="24"/>
      <c r="J5" s="11"/>
      <c r="K5" s="11"/>
    </row>
    <row r="6" spans="1:12" ht="51.75" customHeight="1" thickBot="1">
      <c r="A6" s="12" t="s">
        <v>3</v>
      </c>
      <c r="B6" s="12" t="s">
        <v>0</v>
      </c>
      <c r="C6" s="13" t="s">
        <v>16</v>
      </c>
      <c r="D6" s="12" t="s">
        <v>1</v>
      </c>
      <c r="E6" s="12" t="s">
        <v>4</v>
      </c>
      <c r="F6" s="13" t="s">
        <v>13</v>
      </c>
      <c r="G6" s="14" t="s">
        <v>6</v>
      </c>
      <c r="H6" s="13" t="s">
        <v>14</v>
      </c>
      <c r="I6" s="25" t="s">
        <v>15</v>
      </c>
      <c r="J6" s="13" t="s">
        <v>7</v>
      </c>
      <c r="K6" s="13" t="s">
        <v>17</v>
      </c>
      <c r="L6" s="2"/>
    </row>
    <row r="7" spans="1:11" ht="14.25" customHeight="1">
      <c r="A7" s="5">
        <v>1</v>
      </c>
      <c r="B7" s="41" t="s">
        <v>44</v>
      </c>
      <c r="C7" s="7"/>
      <c r="D7" s="8" t="s">
        <v>5</v>
      </c>
      <c r="E7" s="9">
        <v>1</v>
      </c>
      <c r="F7" s="26"/>
      <c r="G7" s="6">
        <v>23</v>
      </c>
      <c r="H7" s="6">
        <f>ROUND(F7*1.23,2)</f>
        <v>0</v>
      </c>
      <c r="I7" s="26">
        <f>ROUND(E7*F7,2)</f>
        <v>0</v>
      </c>
      <c r="J7" s="26">
        <f>ROUND(E7*F7*0.23,2)</f>
        <v>0</v>
      </c>
      <c r="K7" s="26">
        <f>ROUND(I7*1.23,2)</f>
        <v>0</v>
      </c>
    </row>
    <row r="8" spans="1:11" ht="14.25" customHeight="1">
      <c r="A8" s="5">
        <v>2</v>
      </c>
      <c r="B8" s="35" t="s">
        <v>45</v>
      </c>
      <c r="C8" s="7"/>
      <c r="D8" s="8" t="s">
        <v>5</v>
      </c>
      <c r="E8" s="9">
        <v>1</v>
      </c>
      <c r="F8" s="26"/>
      <c r="G8" s="6">
        <v>23</v>
      </c>
      <c r="H8" s="6">
        <f aca="true" t="shared" si="0" ref="H8:H26">ROUND(F8*1.23,2)</f>
        <v>0</v>
      </c>
      <c r="I8" s="26">
        <f aca="true" t="shared" si="1" ref="I8:I26">ROUND(E8*F8,2)</f>
        <v>0</v>
      </c>
      <c r="J8" s="26">
        <f aca="true" t="shared" si="2" ref="J8:J26">ROUND(E8*F8*0.23,2)</f>
        <v>0</v>
      </c>
      <c r="K8" s="26">
        <f aca="true" t="shared" si="3" ref="K8:K26">ROUND(I8*1.23,2)</f>
        <v>0</v>
      </c>
    </row>
    <row r="9" spans="1:11" ht="14.25" customHeight="1">
      <c r="A9" s="5">
        <v>3</v>
      </c>
      <c r="B9" s="35" t="s">
        <v>46</v>
      </c>
      <c r="C9" s="7"/>
      <c r="D9" s="8" t="s">
        <v>5</v>
      </c>
      <c r="E9" s="9">
        <v>1</v>
      </c>
      <c r="F9" s="26"/>
      <c r="G9" s="6">
        <v>23</v>
      </c>
      <c r="H9" s="6">
        <f t="shared" si="0"/>
        <v>0</v>
      </c>
      <c r="I9" s="26">
        <f t="shared" si="1"/>
        <v>0</v>
      </c>
      <c r="J9" s="26">
        <f t="shared" si="2"/>
        <v>0</v>
      </c>
      <c r="K9" s="26">
        <f t="shared" si="3"/>
        <v>0</v>
      </c>
    </row>
    <row r="10" spans="1:11" ht="14.25" customHeight="1">
      <c r="A10" s="5">
        <v>4</v>
      </c>
      <c r="B10" s="35" t="s">
        <v>52</v>
      </c>
      <c r="C10" s="7"/>
      <c r="D10" s="8" t="s">
        <v>5</v>
      </c>
      <c r="E10" s="9">
        <v>1</v>
      </c>
      <c r="F10" s="26"/>
      <c r="G10" s="6">
        <v>23</v>
      </c>
      <c r="H10" s="6">
        <f t="shared" si="0"/>
        <v>0</v>
      </c>
      <c r="I10" s="26">
        <f t="shared" si="1"/>
        <v>0</v>
      </c>
      <c r="J10" s="26">
        <f t="shared" si="2"/>
        <v>0</v>
      </c>
      <c r="K10" s="26">
        <f t="shared" si="3"/>
        <v>0</v>
      </c>
    </row>
    <row r="11" spans="1:11" ht="14.25" customHeight="1">
      <c r="A11" s="5">
        <v>5</v>
      </c>
      <c r="B11" s="35" t="s">
        <v>39</v>
      </c>
      <c r="C11" s="7"/>
      <c r="D11" s="8" t="s">
        <v>5</v>
      </c>
      <c r="E11" s="9">
        <v>2</v>
      </c>
      <c r="F11" s="26"/>
      <c r="G11" s="6">
        <v>23</v>
      </c>
      <c r="H11" s="6">
        <f t="shared" si="0"/>
        <v>0</v>
      </c>
      <c r="I11" s="26">
        <f t="shared" si="1"/>
        <v>0</v>
      </c>
      <c r="J11" s="26">
        <f t="shared" si="2"/>
        <v>0</v>
      </c>
      <c r="K11" s="26">
        <f t="shared" si="3"/>
        <v>0</v>
      </c>
    </row>
    <row r="12" spans="1:11" ht="14.25" customHeight="1">
      <c r="A12" s="5">
        <v>6</v>
      </c>
      <c r="B12" s="35" t="s">
        <v>47</v>
      </c>
      <c r="C12" s="7"/>
      <c r="D12" s="8" t="s">
        <v>5</v>
      </c>
      <c r="E12" s="9">
        <v>2</v>
      </c>
      <c r="F12" s="26"/>
      <c r="G12" s="6">
        <v>23</v>
      </c>
      <c r="H12" s="6">
        <f t="shared" si="0"/>
        <v>0</v>
      </c>
      <c r="I12" s="26">
        <f t="shared" si="1"/>
        <v>0</v>
      </c>
      <c r="J12" s="26">
        <f t="shared" si="2"/>
        <v>0</v>
      </c>
      <c r="K12" s="26">
        <f t="shared" si="3"/>
        <v>0</v>
      </c>
    </row>
    <row r="13" spans="1:11" ht="27.75" customHeight="1">
      <c r="A13" s="5">
        <v>7</v>
      </c>
      <c r="B13" s="39" t="s">
        <v>48</v>
      </c>
      <c r="C13" s="7"/>
      <c r="D13" s="8" t="s">
        <v>5</v>
      </c>
      <c r="E13" s="9">
        <v>2</v>
      </c>
      <c r="F13" s="26"/>
      <c r="G13" s="6">
        <v>23</v>
      </c>
      <c r="H13" s="6">
        <f t="shared" si="0"/>
        <v>0</v>
      </c>
      <c r="I13" s="26">
        <f t="shared" si="1"/>
        <v>0</v>
      </c>
      <c r="J13" s="26">
        <f t="shared" si="2"/>
        <v>0</v>
      </c>
      <c r="K13" s="26">
        <f t="shared" si="3"/>
        <v>0</v>
      </c>
    </row>
    <row r="14" spans="1:11" ht="27.75" customHeight="1">
      <c r="A14" s="5">
        <v>8</v>
      </c>
      <c r="B14" s="37" t="s">
        <v>49</v>
      </c>
      <c r="C14" s="7"/>
      <c r="D14" s="8" t="s">
        <v>5</v>
      </c>
      <c r="E14" s="9">
        <v>2</v>
      </c>
      <c r="F14" s="26"/>
      <c r="G14" s="6">
        <v>23</v>
      </c>
      <c r="H14" s="6">
        <f t="shared" si="0"/>
        <v>0</v>
      </c>
      <c r="I14" s="26">
        <f t="shared" si="1"/>
        <v>0</v>
      </c>
      <c r="J14" s="26">
        <f t="shared" si="2"/>
        <v>0</v>
      </c>
      <c r="K14" s="26">
        <f t="shared" si="3"/>
        <v>0</v>
      </c>
    </row>
    <row r="15" spans="1:11" ht="27.75" customHeight="1">
      <c r="A15" s="5">
        <v>9</v>
      </c>
      <c r="B15" s="38" t="s">
        <v>38</v>
      </c>
      <c r="C15" s="7"/>
      <c r="D15" s="8" t="s">
        <v>5</v>
      </c>
      <c r="E15" s="9">
        <v>2</v>
      </c>
      <c r="F15" s="26"/>
      <c r="G15" s="6">
        <v>23</v>
      </c>
      <c r="H15" s="6">
        <f t="shared" si="0"/>
        <v>0</v>
      </c>
      <c r="I15" s="26">
        <f t="shared" si="1"/>
        <v>0</v>
      </c>
      <c r="J15" s="26">
        <f t="shared" si="2"/>
        <v>0</v>
      </c>
      <c r="K15" s="26">
        <f t="shared" si="3"/>
        <v>0</v>
      </c>
    </row>
    <row r="16" spans="1:11" ht="14.25" customHeight="1">
      <c r="A16" s="5">
        <v>10</v>
      </c>
      <c r="B16" s="35" t="s">
        <v>40</v>
      </c>
      <c r="C16" s="7"/>
      <c r="D16" s="8" t="s">
        <v>5</v>
      </c>
      <c r="E16" s="9">
        <v>2</v>
      </c>
      <c r="F16" s="26"/>
      <c r="G16" s="6">
        <v>23</v>
      </c>
      <c r="H16" s="6">
        <f t="shared" si="0"/>
        <v>0</v>
      </c>
      <c r="I16" s="26">
        <f t="shared" si="1"/>
        <v>0</v>
      </c>
      <c r="J16" s="26">
        <f t="shared" si="2"/>
        <v>0</v>
      </c>
      <c r="K16" s="26">
        <f t="shared" si="3"/>
        <v>0</v>
      </c>
    </row>
    <row r="17" spans="1:11" ht="14.25" customHeight="1">
      <c r="A17" s="5">
        <v>11</v>
      </c>
      <c r="B17" s="35" t="s">
        <v>43</v>
      </c>
      <c r="C17" s="7"/>
      <c r="D17" s="8" t="s">
        <v>5</v>
      </c>
      <c r="E17" s="9">
        <v>1</v>
      </c>
      <c r="F17" s="26"/>
      <c r="G17" s="6">
        <v>23</v>
      </c>
      <c r="H17" s="6">
        <f t="shared" si="0"/>
        <v>0</v>
      </c>
      <c r="I17" s="26">
        <f t="shared" si="1"/>
        <v>0</v>
      </c>
      <c r="J17" s="26">
        <f t="shared" si="2"/>
        <v>0</v>
      </c>
      <c r="K17" s="26">
        <f t="shared" si="3"/>
        <v>0</v>
      </c>
    </row>
    <row r="18" spans="1:11" ht="14.25" customHeight="1">
      <c r="A18" s="5">
        <v>12</v>
      </c>
      <c r="B18" s="36" t="s">
        <v>29</v>
      </c>
      <c r="C18" s="7"/>
      <c r="D18" s="8" t="s">
        <v>5</v>
      </c>
      <c r="E18" s="9">
        <v>1</v>
      </c>
      <c r="F18" s="26"/>
      <c r="G18" s="6">
        <v>23</v>
      </c>
      <c r="H18" s="6">
        <f t="shared" si="0"/>
        <v>0</v>
      </c>
      <c r="I18" s="26">
        <f t="shared" si="1"/>
        <v>0</v>
      </c>
      <c r="J18" s="26">
        <f t="shared" si="2"/>
        <v>0</v>
      </c>
      <c r="K18" s="26">
        <f t="shared" si="3"/>
        <v>0</v>
      </c>
    </row>
    <row r="19" spans="1:11" ht="14.25" customHeight="1">
      <c r="A19" s="5">
        <v>13</v>
      </c>
      <c r="B19" s="36" t="s">
        <v>30</v>
      </c>
      <c r="C19" s="7"/>
      <c r="D19" s="8" t="s">
        <v>5</v>
      </c>
      <c r="E19" s="9">
        <v>1</v>
      </c>
      <c r="F19" s="26"/>
      <c r="G19" s="6">
        <v>23</v>
      </c>
      <c r="H19" s="6">
        <f t="shared" si="0"/>
        <v>0</v>
      </c>
      <c r="I19" s="26">
        <f t="shared" si="1"/>
        <v>0</v>
      </c>
      <c r="J19" s="26">
        <f t="shared" si="2"/>
        <v>0</v>
      </c>
      <c r="K19" s="26">
        <f t="shared" si="3"/>
        <v>0</v>
      </c>
    </row>
    <row r="20" spans="1:11" ht="14.25" customHeight="1">
      <c r="A20" s="5">
        <v>14</v>
      </c>
      <c r="B20" s="35" t="s">
        <v>50</v>
      </c>
      <c r="C20" s="7"/>
      <c r="D20" s="8" t="s">
        <v>5</v>
      </c>
      <c r="E20" s="9">
        <v>1</v>
      </c>
      <c r="F20" s="26"/>
      <c r="G20" s="6">
        <v>23</v>
      </c>
      <c r="H20" s="6">
        <f t="shared" si="0"/>
        <v>0</v>
      </c>
      <c r="I20" s="26">
        <f t="shared" si="1"/>
        <v>0</v>
      </c>
      <c r="J20" s="26">
        <f t="shared" si="2"/>
        <v>0</v>
      </c>
      <c r="K20" s="26">
        <f t="shared" si="3"/>
        <v>0</v>
      </c>
    </row>
    <row r="21" spans="1:11" ht="14.25" customHeight="1">
      <c r="A21" s="5">
        <v>15</v>
      </c>
      <c r="B21" s="35" t="s">
        <v>51</v>
      </c>
      <c r="C21" s="7"/>
      <c r="D21" s="8" t="s">
        <v>5</v>
      </c>
      <c r="E21" s="9">
        <v>1</v>
      </c>
      <c r="F21" s="26"/>
      <c r="G21" s="6">
        <v>23</v>
      </c>
      <c r="H21" s="6">
        <f t="shared" si="0"/>
        <v>0</v>
      </c>
      <c r="I21" s="26">
        <f t="shared" si="1"/>
        <v>0</v>
      </c>
      <c r="J21" s="26">
        <f t="shared" si="2"/>
        <v>0</v>
      </c>
      <c r="K21" s="26">
        <f t="shared" si="3"/>
        <v>0</v>
      </c>
    </row>
    <row r="22" spans="1:11" ht="14.25" customHeight="1">
      <c r="A22" s="5">
        <v>16</v>
      </c>
      <c r="B22" s="36" t="s">
        <v>32</v>
      </c>
      <c r="C22" s="7"/>
      <c r="D22" s="8" t="s">
        <v>5</v>
      </c>
      <c r="E22" s="9">
        <v>1</v>
      </c>
      <c r="F22" s="26"/>
      <c r="G22" s="6">
        <v>23</v>
      </c>
      <c r="H22" s="6">
        <f t="shared" si="0"/>
        <v>0</v>
      </c>
      <c r="I22" s="26">
        <f t="shared" si="1"/>
        <v>0</v>
      </c>
      <c r="J22" s="26">
        <f t="shared" si="2"/>
        <v>0</v>
      </c>
      <c r="K22" s="26">
        <f t="shared" si="3"/>
        <v>0</v>
      </c>
    </row>
    <row r="23" spans="1:11" ht="12" customHeight="1">
      <c r="A23" s="5">
        <v>17</v>
      </c>
      <c r="B23" s="35" t="s">
        <v>53</v>
      </c>
      <c r="C23" s="7"/>
      <c r="D23" s="8" t="s">
        <v>5</v>
      </c>
      <c r="E23" s="9">
        <v>2</v>
      </c>
      <c r="F23" s="26"/>
      <c r="G23" s="6">
        <v>23</v>
      </c>
      <c r="H23" s="6">
        <f t="shared" si="0"/>
        <v>0</v>
      </c>
      <c r="I23" s="26">
        <f t="shared" si="1"/>
        <v>0</v>
      </c>
      <c r="J23" s="26">
        <f t="shared" si="2"/>
        <v>0</v>
      </c>
      <c r="K23" s="26">
        <f t="shared" si="3"/>
        <v>0</v>
      </c>
    </row>
    <row r="24" spans="1:11" ht="16.5" customHeight="1">
      <c r="A24" s="5">
        <v>18</v>
      </c>
      <c r="B24" s="36" t="s">
        <v>34</v>
      </c>
      <c r="C24" s="7"/>
      <c r="D24" s="8" t="s">
        <v>5</v>
      </c>
      <c r="E24" s="9">
        <v>4</v>
      </c>
      <c r="F24" s="26"/>
      <c r="G24" s="6">
        <v>23</v>
      </c>
      <c r="H24" s="6">
        <f t="shared" si="0"/>
        <v>0</v>
      </c>
      <c r="I24" s="26">
        <f t="shared" si="1"/>
        <v>0</v>
      </c>
      <c r="J24" s="26">
        <f t="shared" si="2"/>
        <v>0</v>
      </c>
      <c r="K24" s="26">
        <f t="shared" si="3"/>
        <v>0</v>
      </c>
    </row>
    <row r="25" spans="1:11" ht="16.5" customHeight="1">
      <c r="A25" s="5">
        <v>19</v>
      </c>
      <c r="B25" s="35" t="s">
        <v>54</v>
      </c>
      <c r="C25" s="7"/>
      <c r="D25" s="8" t="s">
        <v>5</v>
      </c>
      <c r="E25" s="9">
        <v>4</v>
      </c>
      <c r="F25" s="26"/>
      <c r="G25" s="6">
        <v>23</v>
      </c>
      <c r="H25" s="6">
        <f t="shared" si="0"/>
        <v>0</v>
      </c>
      <c r="I25" s="26">
        <f t="shared" si="1"/>
        <v>0</v>
      </c>
      <c r="J25" s="26">
        <f t="shared" si="2"/>
        <v>0</v>
      </c>
      <c r="K25" s="26">
        <f t="shared" si="3"/>
        <v>0</v>
      </c>
    </row>
    <row r="26" spans="1:11" ht="16.5" customHeight="1" thickBot="1">
      <c r="A26" s="5">
        <v>20</v>
      </c>
      <c r="B26" s="35" t="s">
        <v>41</v>
      </c>
      <c r="C26" s="7"/>
      <c r="D26" s="8" t="s">
        <v>5</v>
      </c>
      <c r="E26" s="9">
        <v>1</v>
      </c>
      <c r="F26" s="26"/>
      <c r="G26" s="6">
        <v>23</v>
      </c>
      <c r="H26" s="6">
        <f t="shared" si="0"/>
        <v>0</v>
      </c>
      <c r="I26" s="26">
        <f t="shared" si="1"/>
        <v>0</v>
      </c>
      <c r="J26" s="26">
        <f t="shared" si="2"/>
        <v>0</v>
      </c>
      <c r="K26" s="26">
        <f t="shared" si="3"/>
        <v>0</v>
      </c>
    </row>
    <row r="27" spans="1:11" ht="19.5" customHeight="1" thickBot="1">
      <c r="A27" s="50"/>
      <c r="B27" s="51"/>
      <c r="C27" s="51"/>
      <c r="D27" s="51"/>
      <c r="E27" s="51"/>
      <c r="F27" s="51"/>
      <c r="G27" s="51"/>
      <c r="H27" s="51"/>
      <c r="I27" s="27">
        <f>SUM(I7:I26)</f>
        <v>0</v>
      </c>
      <c r="J27" s="29">
        <f>ROUND(I27*0.23,2)</f>
        <v>0</v>
      </c>
      <c r="K27" s="29">
        <f>I27+J27</f>
        <v>0</v>
      </c>
    </row>
    <row r="28" spans="1:11" ht="36.75" customHeight="1" thickBot="1">
      <c r="A28" s="52" t="s">
        <v>55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</row>
    <row r="29" spans="1:11" ht="28.5" customHeight="1" thickBot="1">
      <c r="A29" s="47" t="s">
        <v>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29.25" customHeight="1" thickBot="1">
      <c r="A30" s="15">
        <v>1</v>
      </c>
      <c r="B30" s="43" t="s">
        <v>12</v>
      </c>
      <c r="C30" s="44"/>
      <c r="D30" s="44"/>
      <c r="E30" s="44"/>
      <c r="F30" s="44"/>
      <c r="G30" s="44"/>
      <c r="H30" s="44"/>
      <c r="I30" s="44"/>
      <c r="J30" s="44"/>
      <c r="K30" s="45"/>
    </row>
    <row r="31" spans="1:11" ht="118.5" customHeight="1" thickBot="1">
      <c r="A31" s="15">
        <v>1</v>
      </c>
      <c r="B31" s="43" t="s">
        <v>56</v>
      </c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33" customHeight="1">
      <c r="A32" s="40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27" customHeight="1">
      <c r="A33" s="17"/>
      <c r="B33" s="18" t="s">
        <v>9</v>
      </c>
      <c r="C33" s="19"/>
      <c r="D33" s="17"/>
      <c r="E33" s="17"/>
      <c r="F33" s="20"/>
      <c r="G33" s="20"/>
      <c r="H33" s="21"/>
      <c r="I33" s="42" t="s">
        <v>9</v>
      </c>
      <c r="J33" s="42"/>
      <c r="K33" s="22"/>
    </row>
    <row r="34" spans="1:11" ht="18" customHeight="1">
      <c r="A34" s="17"/>
      <c r="B34" s="18" t="s">
        <v>10</v>
      </c>
      <c r="C34" s="19"/>
      <c r="D34" s="17"/>
      <c r="E34" s="17"/>
      <c r="F34" s="20"/>
      <c r="G34" s="20"/>
      <c r="H34" s="21"/>
      <c r="I34" s="42" t="s">
        <v>8</v>
      </c>
      <c r="J34" s="42"/>
      <c r="K34" s="20"/>
    </row>
    <row r="35" ht="35.25" customHeight="1"/>
    <row r="36" ht="36.75" customHeight="1"/>
    <row r="37" ht="27.7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1.25" customHeight="1"/>
    <row r="57" ht="14.25" customHeight="1"/>
    <row r="58" ht="14.25" customHeight="1"/>
    <row r="59" ht="15" customHeight="1"/>
    <row r="60" ht="1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3.5" customHeight="1"/>
    <row r="73" ht="14.25" customHeight="1"/>
    <row r="74" ht="14.25" customHeight="1"/>
    <row r="75" ht="12.7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2.75" customHeight="1"/>
    <row r="84" ht="14.25" customHeight="1"/>
    <row r="85" ht="1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3.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25.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0.5" customHeight="1"/>
    <row r="120" ht="12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37.5" customHeight="1"/>
    <row r="133" ht="12.75" customHeight="1"/>
    <row r="134" ht="12.75" customHeight="1"/>
    <row r="135" ht="12.75" customHeight="1"/>
    <row r="136" ht="36.75" customHeight="1"/>
    <row r="137" ht="26.25" customHeight="1"/>
    <row r="138" ht="15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4.25" customHeight="1"/>
    <row r="153" ht="20.25" customHeight="1"/>
    <row r="154" ht="39" customHeight="1"/>
    <row r="155" ht="12.75" customHeight="1"/>
    <row r="156" ht="26.25" customHeight="1"/>
  </sheetData>
  <sheetProtection/>
  <mergeCells count="11">
    <mergeCell ref="I34:J34"/>
    <mergeCell ref="B30:K30"/>
    <mergeCell ref="I33:J33"/>
    <mergeCell ref="I1:K1"/>
    <mergeCell ref="A29:K29"/>
    <mergeCell ref="A2:B2"/>
    <mergeCell ref="A3:K3"/>
    <mergeCell ref="A27:H27"/>
    <mergeCell ref="A28:K28"/>
    <mergeCell ref="A4:K4"/>
    <mergeCell ref="B31:K31"/>
  </mergeCells>
  <printOptions horizontalCentered="1"/>
  <pageMargins left="0.31496062992125984" right="0.15748031496062992" top="0.2362204724409449" bottom="0.15748031496062992" header="0.2362204724409449" footer="0.15748031496062992"/>
  <pageSetup horizontalDpi="600" verticalDpi="600" orientation="landscape" paperSize="9" scale="70" r:id="rId1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0" sqref="A1:A20"/>
    </sheetView>
  </sheetViews>
  <sheetFormatPr defaultColWidth="9.140625" defaultRowHeight="12.75"/>
  <cols>
    <col min="1" max="1" width="77.28125" style="0" customWidth="1"/>
    <col min="5" max="5" width="9.57421875" style="0" bestFit="1" customWidth="1"/>
  </cols>
  <sheetData>
    <row r="1" spans="1:8" ht="12.75">
      <c r="A1" t="s">
        <v>19</v>
      </c>
      <c r="B1">
        <v>1</v>
      </c>
      <c r="C1">
        <v>8500</v>
      </c>
      <c r="D1">
        <f>C1*B1</f>
        <v>8500</v>
      </c>
      <c r="E1" s="32">
        <f>D1*0.2</f>
        <v>1700</v>
      </c>
      <c r="F1" s="32">
        <f>D1-E1</f>
        <v>6800</v>
      </c>
      <c r="G1">
        <v>1</v>
      </c>
      <c r="H1">
        <f>F1/G1</f>
        <v>6800</v>
      </c>
    </row>
    <row r="2" spans="1:8" ht="12.75">
      <c r="A2" t="s">
        <v>20</v>
      </c>
      <c r="B2">
        <v>1</v>
      </c>
      <c r="C2">
        <v>8500</v>
      </c>
      <c r="D2">
        <f aca="true" t="shared" si="0" ref="D2:D20">C2*B2</f>
        <v>8500</v>
      </c>
      <c r="E2" s="32">
        <f aca="true" t="shared" si="1" ref="E2:E17">D2*0.2</f>
        <v>1700</v>
      </c>
      <c r="F2" s="32">
        <f aca="true" t="shared" si="2" ref="F2:F17">D2-E2</f>
        <v>6800</v>
      </c>
      <c r="G2">
        <v>1</v>
      </c>
      <c r="H2">
        <f aca="true" t="shared" si="3" ref="H2:H17">F2/G2</f>
        <v>6800</v>
      </c>
    </row>
    <row r="3" spans="1:8" ht="12.75">
      <c r="A3" t="s">
        <v>21</v>
      </c>
      <c r="B3">
        <v>1</v>
      </c>
      <c r="C3">
        <v>4000</v>
      </c>
      <c r="D3">
        <f t="shared" si="0"/>
        <v>4000</v>
      </c>
      <c r="E3" s="32">
        <f t="shared" si="1"/>
        <v>800</v>
      </c>
      <c r="F3" s="32">
        <f t="shared" si="2"/>
        <v>3200</v>
      </c>
      <c r="G3">
        <v>1</v>
      </c>
      <c r="H3">
        <f t="shared" si="3"/>
        <v>3200</v>
      </c>
    </row>
    <row r="4" spans="1:8" ht="12.75">
      <c r="A4" t="s">
        <v>22</v>
      </c>
      <c r="B4">
        <v>1</v>
      </c>
      <c r="C4">
        <v>1000</v>
      </c>
      <c r="D4">
        <f t="shared" si="0"/>
        <v>1000</v>
      </c>
      <c r="E4" s="32">
        <f t="shared" si="1"/>
        <v>200</v>
      </c>
      <c r="F4" s="32">
        <f t="shared" si="2"/>
        <v>800</v>
      </c>
      <c r="G4">
        <v>1</v>
      </c>
      <c r="H4">
        <f t="shared" si="3"/>
        <v>800</v>
      </c>
    </row>
    <row r="5" spans="1:8" ht="12.75">
      <c r="A5" t="s">
        <v>23</v>
      </c>
      <c r="B5">
        <v>2</v>
      </c>
      <c r="C5">
        <v>450</v>
      </c>
      <c r="D5">
        <f t="shared" si="0"/>
        <v>900</v>
      </c>
      <c r="E5" s="32">
        <f t="shared" si="1"/>
        <v>180</v>
      </c>
      <c r="F5" s="32">
        <f t="shared" si="2"/>
        <v>720</v>
      </c>
      <c r="G5">
        <v>2</v>
      </c>
      <c r="H5">
        <f t="shared" si="3"/>
        <v>360</v>
      </c>
    </row>
    <row r="6" spans="1:8" ht="12.75">
      <c r="A6" t="s">
        <v>24</v>
      </c>
      <c r="B6">
        <v>2</v>
      </c>
      <c r="C6">
        <v>600</v>
      </c>
      <c r="D6">
        <f t="shared" si="0"/>
        <v>1200</v>
      </c>
      <c r="E6" s="32">
        <f t="shared" si="1"/>
        <v>240</v>
      </c>
      <c r="F6" s="32">
        <f t="shared" si="2"/>
        <v>960</v>
      </c>
      <c r="G6">
        <v>2</v>
      </c>
      <c r="H6">
        <f t="shared" si="3"/>
        <v>480</v>
      </c>
    </row>
    <row r="7" spans="1:8" ht="12.75">
      <c r="A7" t="s">
        <v>25</v>
      </c>
      <c r="B7">
        <v>2</v>
      </c>
      <c r="C7">
        <v>3800</v>
      </c>
      <c r="D7">
        <f t="shared" si="0"/>
        <v>7600</v>
      </c>
      <c r="E7" s="32">
        <f t="shared" si="1"/>
        <v>1520</v>
      </c>
      <c r="F7" s="32">
        <f t="shared" si="2"/>
        <v>6080</v>
      </c>
      <c r="G7">
        <v>2</v>
      </c>
      <c r="H7">
        <f t="shared" si="3"/>
        <v>3040</v>
      </c>
    </row>
    <row r="8" spans="1:8" ht="12.75">
      <c r="A8" s="30" t="s">
        <v>26</v>
      </c>
      <c r="B8">
        <v>2</v>
      </c>
      <c r="C8">
        <v>1900</v>
      </c>
      <c r="D8">
        <f t="shared" si="0"/>
        <v>3800</v>
      </c>
      <c r="E8" s="32">
        <f t="shared" si="1"/>
        <v>760</v>
      </c>
      <c r="F8" s="32">
        <f t="shared" si="2"/>
        <v>3040</v>
      </c>
      <c r="G8">
        <v>2</v>
      </c>
      <c r="H8">
        <f t="shared" si="3"/>
        <v>1520</v>
      </c>
    </row>
    <row r="9" spans="1:8" ht="12.75">
      <c r="A9" s="31" t="s">
        <v>38</v>
      </c>
      <c r="B9">
        <v>2</v>
      </c>
      <c r="C9">
        <v>650</v>
      </c>
      <c r="D9">
        <f t="shared" si="0"/>
        <v>1300</v>
      </c>
      <c r="E9" s="32">
        <f t="shared" si="1"/>
        <v>260</v>
      </c>
      <c r="F9" s="32">
        <f t="shared" si="2"/>
        <v>1040</v>
      </c>
      <c r="G9">
        <v>2</v>
      </c>
      <c r="H9">
        <f t="shared" si="3"/>
        <v>520</v>
      </c>
    </row>
    <row r="10" spans="1:8" ht="12.75">
      <c r="A10" t="s">
        <v>27</v>
      </c>
      <c r="B10">
        <v>2</v>
      </c>
      <c r="C10">
        <v>580</v>
      </c>
      <c r="D10">
        <f t="shared" si="0"/>
        <v>1160</v>
      </c>
      <c r="E10" s="32">
        <f t="shared" si="1"/>
        <v>232</v>
      </c>
      <c r="F10" s="32">
        <f t="shared" si="2"/>
        <v>928</v>
      </c>
      <c r="G10">
        <v>2</v>
      </c>
      <c r="H10">
        <f t="shared" si="3"/>
        <v>464</v>
      </c>
    </row>
    <row r="11" spans="1:8" ht="12.75">
      <c r="A11" t="s">
        <v>28</v>
      </c>
      <c r="B11">
        <v>1</v>
      </c>
      <c r="C11">
        <v>3400</v>
      </c>
      <c r="D11">
        <f t="shared" si="0"/>
        <v>3400</v>
      </c>
      <c r="E11" s="32">
        <f t="shared" si="1"/>
        <v>680</v>
      </c>
      <c r="F11" s="32">
        <f t="shared" si="2"/>
        <v>2720</v>
      </c>
      <c r="G11">
        <v>1</v>
      </c>
      <c r="H11">
        <f t="shared" si="3"/>
        <v>2720</v>
      </c>
    </row>
    <row r="12" spans="1:8" ht="12.75">
      <c r="A12" t="s">
        <v>29</v>
      </c>
      <c r="B12">
        <v>1</v>
      </c>
      <c r="C12">
        <v>800</v>
      </c>
      <c r="D12">
        <f t="shared" si="0"/>
        <v>800</v>
      </c>
      <c r="E12" s="32">
        <f t="shared" si="1"/>
        <v>160</v>
      </c>
      <c r="F12" s="32">
        <f t="shared" si="2"/>
        <v>640</v>
      </c>
      <c r="G12">
        <v>1</v>
      </c>
      <c r="H12">
        <f t="shared" si="3"/>
        <v>640</v>
      </c>
    </row>
    <row r="13" spans="1:8" ht="12.75">
      <c r="A13" t="s">
        <v>30</v>
      </c>
      <c r="B13">
        <v>1</v>
      </c>
      <c r="C13">
        <v>650</v>
      </c>
      <c r="D13">
        <f t="shared" si="0"/>
        <v>650</v>
      </c>
      <c r="E13" s="32">
        <f t="shared" si="1"/>
        <v>130</v>
      </c>
      <c r="F13" s="32">
        <f t="shared" si="2"/>
        <v>520</v>
      </c>
      <c r="G13">
        <v>1</v>
      </c>
      <c r="H13">
        <f t="shared" si="3"/>
        <v>520</v>
      </c>
    </row>
    <row r="14" spans="1:8" ht="12.75">
      <c r="A14" t="s">
        <v>31</v>
      </c>
      <c r="B14">
        <v>1</v>
      </c>
      <c r="C14">
        <v>3500</v>
      </c>
      <c r="D14">
        <f t="shared" si="0"/>
        <v>3500</v>
      </c>
      <c r="E14" s="32">
        <f t="shared" si="1"/>
        <v>700</v>
      </c>
      <c r="F14" s="32">
        <f t="shared" si="2"/>
        <v>2800</v>
      </c>
      <c r="G14">
        <v>1</v>
      </c>
      <c r="H14">
        <f t="shared" si="3"/>
        <v>2800</v>
      </c>
    </row>
    <row r="15" spans="1:8" ht="12.75">
      <c r="A15" s="31" t="s">
        <v>37</v>
      </c>
      <c r="B15">
        <v>1</v>
      </c>
      <c r="C15">
        <v>450</v>
      </c>
      <c r="D15">
        <f t="shared" si="0"/>
        <v>450</v>
      </c>
      <c r="E15" s="32">
        <f t="shared" si="1"/>
        <v>90</v>
      </c>
      <c r="F15" s="32">
        <f t="shared" si="2"/>
        <v>360</v>
      </c>
      <c r="G15">
        <v>1</v>
      </c>
      <c r="H15">
        <f t="shared" si="3"/>
        <v>360</v>
      </c>
    </row>
    <row r="16" spans="1:8" ht="12.75">
      <c r="A16" t="s">
        <v>32</v>
      </c>
      <c r="B16">
        <v>1</v>
      </c>
      <c r="C16">
        <v>1500</v>
      </c>
      <c r="D16">
        <f t="shared" si="0"/>
        <v>1500</v>
      </c>
      <c r="E16" s="32">
        <f t="shared" si="1"/>
        <v>300</v>
      </c>
      <c r="F16" s="32">
        <f t="shared" si="2"/>
        <v>1200</v>
      </c>
      <c r="G16">
        <v>1</v>
      </c>
      <c r="H16">
        <f t="shared" si="3"/>
        <v>1200</v>
      </c>
    </row>
    <row r="17" spans="1:8" ht="12.75">
      <c r="A17" t="s">
        <v>33</v>
      </c>
      <c r="B17">
        <v>2</v>
      </c>
      <c r="C17">
        <v>800</v>
      </c>
      <c r="D17">
        <f t="shared" si="0"/>
        <v>1600</v>
      </c>
      <c r="E17" s="32">
        <f t="shared" si="1"/>
        <v>320</v>
      </c>
      <c r="F17" s="32">
        <f t="shared" si="2"/>
        <v>1280</v>
      </c>
      <c r="G17">
        <v>2</v>
      </c>
      <c r="H17">
        <f t="shared" si="3"/>
        <v>640</v>
      </c>
    </row>
    <row r="18" spans="1:6" ht="12.75">
      <c r="A18" t="s">
        <v>34</v>
      </c>
      <c r="B18" s="34">
        <v>4</v>
      </c>
      <c r="C18" s="34">
        <v>350</v>
      </c>
      <c r="D18" s="34">
        <f t="shared" si="0"/>
        <v>1400</v>
      </c>
      <c r="E18" s="32">
        <f>SUM(E1:E17)</f>
        <v>9972</v>
      </c>
      <c r="F18" s="33">
        <f>SUM(F1:F17)</f>
        <v>39888</v>
      </c>
    </row>
    <row r="19" spans="1:4" ht="12.75">
      <c r="A19" t="s">
        <v>35</v>
      </c>
      <c r="B19">
        <v>4</v>
      </c>
      <c r="C19">
        <v>300</v>
      </c>
      <c r="D19">
        <f t="shared" si="0"/>
        <v>1200</v>
      </c>
    </row>
    <row r="20" spans="1:4" ht="12.75">
      <c r="A20" t="s">
        <v>36</v>
      </c>
      <c r="B20">
        <v>1</v>
      </c>
      <c r="C20">
        <v>6800</v>
      </c>
      <c r="D20">
        <f t="shared" si="0"/>
        <v>6800</v>
      </c>
    </row>
    <row r="21" spans="2:4" ht="12.75">
      <c r="B21" s="34"/>
      <c r="C21" s="34"/>
      <c r="D21" s="34"/>
    </row>
    <row r="24" spans="4:5" ht="12.75">
      <c r="D24">
        <v>39888</v>
      </c>
      <c r="E24">
        <f>D24*0.2</f>
        <v>7977.6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 Lewickie</dc:creator>
  <cp:keywords/>
  <dc:description/>
  <cp:lastModifiedBy>RBaranowski</cp:lastModifiedBy>
  <cp:lastPrinted>2018-09-05T12:13:17Z</cp:lastPrinted>
  <dcterms:created xsi:type="dcterms:W3CDTF">2011-03-01T11:00:58Z</dcterms:created>
  <dcterms:modified xsi:type="dcterms:W3CDTF">2018-09-07T13:22:21Z</dcterms:modified>
  <cp:category/>
  <cp:version/>
  <cp:contentType/>
  <cp:contentStatus/>
</cp:coreProperties>
</file>